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murray\Echo's\Homeowners Association Business\Homeowners Association Business\2022 Minutes\Annual Meeting\"/>
    </mc:Choice>
  </mc:AlternateContent>
  <xr:revisionPtr revIDLastSave="0" documentId="8_{D74F73EF-A9D8-44F1-A344-361EFED7C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P27" i="1" s="1"/>
  <c r="N6" i="1"/>
  <c r="N7" i="1"/>
  <c r="N12" i="1"/>
  <c r="N5" i="1"/>
  <c r="O28" i="1"/>
  <c r="C28" i="1"/>
  <c r="D28" i="1"/>
  <c r="E28" i="1"/>
  <c r="F28" i="1"/>
  <c r="G28" i="1"/>
  <c r="H28" i="1"/>
  <c r="I28" i="1"/>
  <c r="J28" i="1"/>
  <c r="K28" i="1"/>
  <c r="L28" i="1"/>
  <c r="M28" i="1"/>
  <c r="B28" i="1"/>
  <c r="N28" i="1" l="1"/>
  <c r="I33" i="1" s="1"/>
  <c r="P15" i="1"/>
  <c r="P28" i="1" l="1"/>
  <c r="B8" i="1"/>
  <c r="I31" i="1"/>
  <c r="P12" i="1"/>
  <c r="P13" i="1"/>
  <c r="P14" i="1"/>
  <c r="P17" i="1"/>
  <c r="P18" i="1"/>
  <c r="P20" i="1"/>
  <c r="P21" i="1"/>
  <c r="P22" i="1"/>
  <c r="P23" i="1"/>
  <c r="P24" i="1"/>
  <c r="P25" i="1"/>
  <c r="P26" i="1"/>
  <c r="N8" i="1" l="1"/>
  <c r="I32" i="1" s="1"/>
  <c r="I34" i="1" s="1"/>
  <c r="B29" i="1"/>
  <c r="C3" i="1" s="1"/>
  <c r="C8" i="1" s="1"/>
  <c r="C29" i="1" s="1"/>
  <c r="D3" i="1" s="1"/>
  <c r="D8" i="1" l="1"/>
  <c r="D29" i="1" s="1"/>
  <c r="E3" i="1" s="1"/>
  <c r="E8" i="1" l="1"/>
  <c r="E29" i="1" s="1"/>
  <c r="F3" i="1" s="1"/>
  <c r="F8" i="1" l="1"/>
  <c r="F29" i="1" s="1"/>
  <c r="G3" i="1" s="1"/>
  <c r="G8" i="1" l="1"/>
  <c r="G29" i="1" s="1"/>
  <c r="H3" i="1" s="1"/>
  <c r="H8" i="1" l="1"/>
  <c r="H29" i="1" s="1"/>
  <c r="I3" i="1" s="1"/>
  <c r="I8" i="1" l="1"/>
  <c r="I29" i="1" s="1"/>
  <c r="J3" i="1" s="1"/>
  <c r="J8" i="1" l="1"/>
  <c r="J29" i="1" s="1"/>
  <c r="K3" i="1" s="1"/>
  <c r="K8" i="1" l="1"/>
  <c r="K29" i="1" s="1"/>
  <c r="L3" i="1" s="1"/>
  <c r="L8" i="1" l="1"/>
  <c r="L29" i="1" s="1"/>
  <c r="M3" i="1" s="1"/>
  <c r="M8" i="1" l="1"/>
  <c r="M29" i="1" s="1"/>
</calcChain>
</file>

<file path=xl/sharedStrings.xml><?xml version="1.0" encoding="utf-8"?>
<sst xmlns="http://schemas.openxmlformats.org/spreadsheetml/2006/main" count="88" uniqueCount="41">
  <si>
    <t>Beginning Monthly Balance</t>
  </si>
  <si>
    <t>Income Dues/Deposits</t>
  </si>
  <si>
    <t>Checking Account Interest</t>
  </si>
  <si>
    <t>Balance with Income</t>
  </si>
  <si>
    <t>Expenses</t>
  </si>
  <si>
    <t>Electricity</t>
  </si>
  <si>
    <t>Business Supplies</t>
  </si>
  <si>
    <t>Postal</t>
  </si>
  <si>
    <t>Banking Fees</t>
  </si>
  <si>
    <t>Association Fees</t>
  </si>
  <si>
    <t>Insurance</t>
  </si>
  <si>
    <t>Professional Services</t>
  </si>
  <si>
    <t xml:space="preserve">     Legal</t>
  </si>
  <si>
    <t xml:space="preserve">     Board Assistant</t>
  </si>
  <si>
    <t xml:space="preserve">     Accountant</t>
  </si>
  <si>
    <t>Misc. Expenses</t>
  </si>
  <si>
    <t xml:space="preserve">Road Reserve CD </t>
  </si>
  <si>
    <t xml:space="preserve"> </t>
  </si>
  <si>
    <t>Total Monthly Expenses</t>
  </si>
  <si>
    <t>End of Month Balance</t>
  </si>
  <si>
    <t>Budget</t>
  </si>
  <si>
    <t xml:space="preserve">~Interest </t>
  </si>
  <si>
    <t xml:space="preserve"> Deposit </t>
  </si>
  <si>
    <t xml:space="preserve">Year End CD Balance </t>
  </si>
  <si>
    <t>~Beginning Balance</t>
  </si>
  <si>
    <t>Total Yearly Income</t>
  </si>
  <si>
    <t>Total Yearly Expenses</t>
  </si>
  <si>
    <t>Ending Balance</t>
  </si>
  <si>
    <t>Over/Under</t>
  </si>
  <si>
    <t>Differences</t>
  </si>
  <si>
    <t>TOTALS</t>
  </si>
  <si>
    <t>ACTUAL</t>
  </si>
  <si>
    <t xml:space="preserve">Web Page Maintenance </t>
  </si>
  <si>
    <t>Snow Removal</t>
  </si>
  <si>
    <t>Road Maintenance</t>
  </si>
  <si>
    <t>taxes</t>
  </si>
  <si>
    <t>Income Fines and other</t>
  </si>
  <si>
    <t xml:space="preserve"> 9/17/21 CD balance</t>
  </si>
  <si>
    <t>2021-2022</t>
  </si>
  <si>
    <t xml:space="preserve"> BUDGET</t>
  </si>
  <si>
    <t>2021-2022  ACTUAL LEDGER  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</si>
</sst>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\-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3" xfId="0" applyFont="1" applyBorder="1"/>
    <xf numFmtId="0" fontId="0" fillId="3" borderId="0" xfId="0" applyFill="1"/>
    <xf numFmtId="0" fontId="3" fillId="0" borderId="2" xfId="0" applyFont="1" applyBorder="1"/>
    <xf numFmtId="165" fontId="3" fillId="0" borderId="5" xfId="0" applyNumberFormat="1" applyFont="1" applyBorder="1" applyAlignment="1">
      <alignment horizontal="center"/>
    </xf>
    <xf numFmtId="0" fontId="0" fillId="0" borderId="0" xfId="0" applyBorder="1"/>
    <xf numFmtId="0" fontId="0" fillId="4" borderId="0" xfId="0" applyFill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4" borderId="3" xfId="0" applyNumberFormat="1" applyFont="1" applyFill="1" applyBorder="1"/>
    <xf numFmtId="4" fontId="0" fillId="0" borderId="0" xfId="0" applyNumberFormat="1"/>
    <xf numFmtId="164" fontId="3" fillId="0" borderId="1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5" fillId="0" borderId="13" xfId="0" applyNumberFormat="1" applyFont="1" applyBorder="1"/>
    <xf numFmtId="164" fontId="5" fillId="0" borderId="16" xfId="0" applyNumberFormat="1" applyFont="1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0" fontId="5" fillId="4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4" borderId="0" xfId="0" applyNumberFormat="1" applyFill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3" fillId="0" borderId="7" xfId="0" applyNumberFormat="1" applyFont="1" applyBorder="1"/>
    <xf numFmtId="164" fontId="5" fillId="4" borderId="7" xfId="0" applyNumberFormat="1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4" fontId="3" fillId="4" borderId="23" xfId="0" applyNumberFormat="1" applyFont="1" applyFill="1" applyBorder="1"/>
    <xf numFmtId="164" fontId="5" fillId="4" borderId="23" xfId="0" applyNumberFormat="1" applyFont="1" applyFill="1" applyBorder="1" applyAlignment="1">
      <alignment horizontal="center"/>
    </xf>
    <xf numFmtId="39" fontId="0" fillId="4" borderId="3" xfId="0" applyNumberFormat="1" applyFill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0" fontId="5" fillId="0" borderId="9" xfId="0" applyFont="1" applyBorder="1"/>
    <xf numFmtId="164" fontId="5" fillId="0" borderId="9" xfId="0" applyNumberFormat="1" applyFont="1" applyBorder="1"/>
    <xf numFmtId="4" fontId="3" fillId="0" borderId="0" xfId="0" applyNumberFormat="1" applyFont="1" applyBorder="1"/>
    <xf numFmtId="0" fontId="3" fillId="0" borderId="24" xfId="0" applyFont="1" applyBorder="1"/>
    <xf numFmtId="164" fontId="3" fillId="0" borderId="25" xfId="0" applyNumberFormat="1" applyFont="1" applyBorder="1"/>
    <xf numFmtId="164" fontId="0" fillId="0" borderId="25" xfId="0" applyNumberForma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0" fontId="3" fillId="4" borderId="3" xfId="0" applyFont="1" applyFill="1" applyBorder="1"/>
    <xf numFmtId="0" fontId="6" fillId="4" borderId="3" xfId="0" applyFont="1" applyFill="1" applyBorder="1"/>
    <xf numFmtId="0" fontId="3" fillId="0" borderId="0" xfId="0" applyFont="1" applyBorder="1"/>
    <xf numFmtId="164" fontId="5" fillId="0" borderId="0" xfId="0" applyNumberFormat="1" applyFont="1" applyBorder="1"/>
    <xf numFmtId="0" fontId="3" fillId="5" borderId="8" xfId="0" applyFont="1" applyFill="1" applyBorder="1"/>
    <xf numFmtId="0" fontId="5" fillId="5" borderId="9" xfId="0" applyFont="1" applyFill="1" applyBorder="1"/>
    <xf numFmtId="164" fontId="3" fillId="5" borderId="6" xfId="0" applyNumberFormat="1" applyFont="1" applyFill="1" applyBorder="1"/>
    <xf numFmtId="0" fontId="5" fillId="5" borderId="5" xfId="0" applyFont="1" applyFill="1" applyBorder="1"/>
    <xf numFmtId="164" fontId="3" fillId="5" borderId="5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4" fontId="5" fillId="5" borderId="5" xfId="0" applyNumberFormat="1" applyFont="1" applyFill="1" applyBorder="1" applyAlignment="1">
      <alignment horizontal="center"/>
    </xf>
    <xf numFmtId="0" fontId="5" fillId="5" borderId="2" xfId="0" applyFont="1" applyFill="1" applyBorder="1"/>
    <xf numFmtId="164" fontId="3" fillId="5" borderId="2" xfId="0" applyNumberFormat="1" applyFont="1" applyFill="1" applyBorder="1"/>
    <xf numFmtId="164" fontId="5" fillId="5" borderId="3" xfId="0" applyNumberFormat="1" applyFont="1" applyFill="1" applyBorder="1" applyAlignment="1">
      <alignment horizontal="center"/>
    </xf>
    <xf numFmtId="4" fontId="5" fillId="5" borderId="2" xfId="0" applyNumberFormat="1" applyFont="1" applyFill="1" applyBorder="1" applyAlignment="1">
      <alignment horizontal="center"/>
    </xf>
    <xf numFmtId="0" fontId="5" fillId="5" borderId="4" xfId="0" applyFont="1" applyFill="1" applyBorder="1"/>
    <xf numFmtId="164" fontId="3" fillId="5" borderId="4" xfId="0" applyNumberFormat="1" applyFont="1" applyFill="1" applyBorder="1"/>
    <xf numFmtId="4" fontId="5" fillId="5" borderId="4" xfId="0" applyNumberFormat="1" applyFont="1" applyFill="1" applyBorder="1" applyAlignment="1">
      <alignment horizontal="center"/>
    </xf>
    <xf numFmtId="0" fontId="5" fillId="5" borderId="23" xfId="0" applyFont="1" applyFill="1" applyBorder="1"/>
    <xf numFmtId="0" fontId="3" fillId="5" borderId="3" xfId="0" applyFont="1" applyFill="1" applyBorder="1"/>
    <xf numFmtId="164" fontId="3" fillId="5" borderId="3" xfId="0" applyNumberFormat="1" applyFont="1" applyFill="1" applyBorder="1"/>
    <xf numFmtId="4" fontId="5" fillId="5" borderId="3" xfId="0" applyNumberFormat="1" applyFont="1" applyFill="1" applyBorder="1" applyAlignment="1">
      <alignment horizontal="center"/>
    </xf>
    <xf numFmtId="39" fontId="0" fillId="5" borderId="3" xfId="0" applyNumberFormat="1" applyFill="1" applyBorder="1" applyAlignment="1">
      <alignment horizontal="center"/>
    </xf>
    <xf numFmtId="164" fontId="3" fillId="5" borderId="23" xfId="0" applyNumberFormat="1" applyFont="1" applyFill="1" applyBorder="1"/>
    <xf numFmtId="164" fontId="5" fillId="5" borderId="23" xfId="0" applyNumberFormat="1" applyFont="1" applyFill="1" applyBorder="1" applyAlignment="1">
      <alignment horizontal="center"/>
    </xf>
    <xf numFmtId="4" fontId="5" fillId="5" borderId="23" xfId="0" applyNumberFormat="1" applyFont="1" applyFill="1" applyBorder="1" applyAlignment="1">
      <alignment horizontal="center"/>
    </xf>
    <xf numFmtId="39" fontId="0" fillId="5" borderId="23" xfId="0" applyNumberForma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zoomScale="89" zoomScaleNormal="100" zoomScalePageLayoutView="70" workbookViewId="0">
      <selection activeCell="A2" sqref="A2"/>
    </sheetView>
  </sheetViews>
  <sheetFormatPr defaultRowHeight="15" x14ac:dyDescent="0.25"/>
  <cols>
    <col min="1" max="1" width="27.140625" style="1" bestFit="1" customWidth="1"/>
    <col min="2" max="3" width="11.7109375" style="1" customWidth="1"/>
    <col min="4" max="4" width="12.140625" style="1" customWidth="1"/>
    <col min="5" max="15" width="11.7109375" style="1" customWidth="1"/>
    <col min="16" max="16" width="11.7109375" customWidth="1"/>
  </cols>
  <sheetData>
    <row r="1" spans="1:16" ht="26.45" customHeight="1" thickBot="1" x14ac:dyDescent="0.5">
      <c r="A1" s="76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6"/>
    </row>
    <row r="2" spans="1:16" ht="13.15" customHeight="1" x14ac:dyDescent="0.25">
      <c r="A2" s="52"/>
      <c r="B2" s="5">
        <v>44488</v>
      </c>
      <c r="C2" s="5">
        <v>44519</v>
      </c>
      <c r="D2" s="5">
        <v>44549</v>
      </c>
      <c r="E2" s="5">
        <v>44562</v>
      </c>
      <c r="F2" s="5">
        <v>44593</v>
      </c>
      <c r="G2" s="5">
        <v>44621</v>
      </c>
      <c r="H2" s="5">
        <v>44652</v>
      </c>
      <c r="I2" s="5">
        <v>44682</v>
      </c>
      <c r="J2" s="5">
        <v>44713</v>
      </c>
      <c r="K2" s="5">
        <v>44743</v>
      </c>
      <c r="L2" s="5">
        <v>44774</v>
      </c>
      <c r="M2" s="5">
        <v>44805</v>
      </c>
      <c r="N2" s="23" t="s">
        <v>38</v>
      </c>
      <c r="O2" s="23" t="s">
        <v>38</v>
      </c>
      <c r="P2" s="24"/>
    </row>
    <row r="3" spans="1:16" s="7" customFormat="1" ht="13.15" customHeight="1" thickBot="1" x14ac:dyDescent="0.3">
      <c r="A3" s="53" t="s">
        <v>0</v>
      </c>
      <c r="B3" s="54">
        <v>40074.120000000003</v>
      </c>
      <c r="C3" s="54">
        <f>B29</f>
        <v>40627.800000000003</v>
      </c>
      <c r="D3" s="54">
        <f>C29</f>
        <v>39858.960000000006</v>
      </c>
      <c r="E3" s="54">
        <f t="shared" ref="E3:M3" si="0">D29</f>
        <v>22113.130000000008</v>
      </c>
      <c r="F3" s="54">
        <f t="shared" si="0"/>
        <v>17768.240000000009</v>
      </c>
      <c r="G3" s="54">
        <f t="shared" si="0"/>
        <v>13348.660000000007</v>
      </c>
      <c r="H3" s="54">
        <f t="shared" si="0"/>
        <v>12598.800000000007</v>
      </c>
      <c r="I3" s="54">
        <f t="shared" si="0"/>
        <v>15316.810000000007</v>
      </c>
      <c r="J3" s="54">
        <f t="shared" si="0"/>
        <v>13930.050000000007</v>
      </c>
      <c r="K3" s="54">
        <f t="shared" si="0"/>
        <v>13725.160000000007</v>
      </c>
      <c r="L3" s="54">
        <f t="shared" si="0"/>
        <v>27915.960000000006</v>
      </c>
      <c r="M3" s="54">
        <f t="shared" si="0"/>
        <v>37058.360000000008</v>
      </c>
      <c r="N3" s="31" t="s">
        <v>31</v>
      </c>
      <c r="O3" s="31" t="s">
        <v>39</v>
      </c>
      <c r="P3" s="25"/>
    </row>
    <row r="4" spans="1:16" ht="13.15" customHeight="1" thickBot="1" x14ac:dyDescent="0.3">
      <c r="A4" s="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2" t="s">
        <v>30</v>
      </c>
      <c r="O4" s="40" t="s">
        <v>17</v>
      </c>
      <c r="P4" s="26"/>
    </row>
    <row r="5" spans="1:16" s="7" customFormat="1" ht="13.15" customHeight="1" thickBot="1" x14ac:dyDescent="0.3">
      <c r="A5" s="55" t="s">
        <v>1</v>
      </c>
      <c r="B5" s="56">
        <v>1680</v>
      </c>
      <c r="C5" s="56">
        <v>445</v>
      </c>
      <c r="D5" s="56" t="s">
        <v>17</v>
      </c>
      <c r="E5" s="56"/>
      <c r="F5" s="56">
        <v>467</v>
      </c>
      <c r="G5" s="56"/>
      <c r="H5" s="56">
        <v>3360</v>
      </c>
      <c r="I5" s="56" t="s">
        <v>17</v>
      </c>
      <c r="J5" s="56">
        <v>285</v>
      </c>
      <c r="K5" s="56">
        <v>15675</v>
      </c>
      <c r="L5" s="56">
        <v>10050</v>
      </c>
      <c r="M5" s="56">
        <v>1555</v>
      </c>
      <c r="N5" s="57">
        <f>SUM(B5:M5)</f>
        <v>33517</v>
      </c>
      <c r="O5" s="58">
        <v>37000</v>
      </c>
      <c r="P5" s="27"/>
    </row>
    <row r="6" spans="1:16" s="7" customFormat="1" ht="13.15" customHeight="1" thickBot="1" x14ac:dyDescent="0.3">
      <c r="A6" s="59" t="s">
        <v>36</v>
      </c>
      <c r="B6" s="60"/>
      <c r="C6" s="60"/>
      <c r="D6" s="60"/>
      <c r="E6" s="60"/>
      <c r="F6" s="60">
        <v>348.19</v>
      </c>
      <c r="G6" s="60"/>
      <c r="H6" s="60"/>
      <c r="I6" s="60"/>
      <c r="J6" s="60"/>
      <c r="K6" s="60"/>
      <c r="L6" s="60"/>
      <c r="M6" s="60"/>
      <c r="N6" s="57">
        <f t="shared" ref="N6:N7" si="1">SUM(B6:M6)</f>
        <v>348.19</v>
      </c>
      <c r="O6" s="62"/>
      <c r="P6" s="27"/>
    </row>
    <row r="7" spans="1:16" ht="13.15" customHeight="1" thickBot="1" x14ac:dyDescent="0.3">
      <c r="A7" s="63" t="s">
        <v>2</v>
      </c>
      <c r="B7" s="64">
        <v>1.72</v>
      </c>
      <c r="C7" s="64">
        <v>1.68</v>
      </c>
      <c r="D7" s="64">
        <v>1.69</v>
      </c>
      <c r="E7" s="64">
        <v>1.63</v>
      </c>
      <c r="F7" s="64">
        <v>0.73</v>
      </c>
      <c r="G7" s="64">
        <v>0.66</v>
      </c>
      <c r="H7" s="64">
        <v>0.53</v>
      </c>
      <c r="I7" s="64">
        <v>0.66</v>
      </c>
      <c r="J7" s="64">
        <v>0.6</v>
      </c>
      <c r="K7" s="64">
        <v>1.07</v>
      </c>
      <c r="L7" s="64">
        <v>2.92</v>
      </c>
      <c r="M7" s="64">
        <v>3.11</v>
      </c>
      <c r="N7" s="57">
        <f t="shared" si="1"/>
        <v>17</v>
      </c>
      <c r="O7" s="65" t="s">
        <v>17</v>
      </c>
      <c r="P7" s="26"/>
    </row>
    <row r="8" spans="1:16" s="7" customFormat="1" ht="13.15" customHeight="1" thickTop="1" thickBot="1" x14ac:dyDescent="0.3">
      <c r="A8" s="66" t="s">
        <v>3</v>
      </c>
      <c r="B8" s="37">
        <f>SUM(B3:B7)</f>
        <v>41755.840000000004</v>
      </c>
      <c r="C8" s="37">
        <f t="shared" ref="C8:M8" si="2">SUM(C3:C7)</f>
        <v>41074.480000000003</v>
      </c>
      <c r="D8" s="37">
        <f t="shared" si="2"/>
        <v>39860.650000000009</v>
      </c>
      <c r="E8" s="37">
        <f t="shared" si="2"/>
        <v>22114.760000000009</v>
      </c>
      <c r="F8" s="37">
        <f t="shared" si="2"/>
        <v>18584.160000000007</v>
      </c>
      <c r="G8" s="37">
        <f t="shared" si="2"/>
        <v>13349.320000000007</v>
      </c>
      <c r="H8" s="37">
        <f t="shared" si="2"/>
        <v>15959.330000000007</v>
      </c>
      <c r="I8" s="37">
        <f t="shared" si="2"/>
        <v>15317.470000000007</v>
      </c>
      <c r="J8" s="37">
        <f t="shared" si="2"/>
        <v>14215.650000000007</v>
      </c>
      <c r="K8" s="37">
        <f t="shared" si="2"/>
        <v>29401.230000000007</v>
      </c>
      <c r="L8" s="37">
        <f t="shared" si="2"/>
        <v>37968.880000000005</v>
      </c>
      <c r="M8" s="37">
        <f t="shared" si="2"/>
        <v>38616.470000000008</v>
      </c>
      <c r="N8" s="38">
        <f>SUM(N5:N7)</f>
        <v>33882.19</v>
      </c>
      <c r="O8" s="38" t="s">
        <v>17</v>
      </c>
      <c r="P8" s="27"/>
    </row>
    <row r="9" spans="1:16" ht="13.15" customHeight="1" thickTop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36" t="s">
        <v>17</v>
      </c>
      <c r="P9" s="13" t="s">
        <v>28</v>
      </c>
    </row>
    <row r="10" spans="1:16" s="7" customFormat="1" ht="13.15" customHeight="1" x14ac:dyDescent="0.25">
      <c r="A10" s="21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8"/>
      <c r="O10" s="30" t="s">
        <v>17</v>
      </c>
      <c r="P10" s="14" t="s">
        <v>20</v>
      </c>
    </row>
    <row r="11" spans="1:16" ht="13.15" customHeight="1" x14ac:dyDescent="0.25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8"/>
      <c r="O11" s="29" t="s">
        <v>17</v>
      </c>
      <c r="P11" s="14" t="s">
        <v>29</v>
      </c>
    </row>
    <row r="12" spans="1:16" s="3" customFormat="1" ht="13.15" customHeight="1" x14ac:dyDescent="0.25">
      <c r="A12" s="67" t="s">
        <v>5</v>
      </c>
      <c r="B12" s="68">
        <v>851.04</v>
      </c>
      <c r="C12" s="68">
        <v>425.52</v>
      </c>
      <c r="D12" s="68">
        <v>425.52</v>
      </c>
      <c r="E12" s="68">
        <v>425.52</v>
      </c>
      <c r="F12" s="68">
        <v>425.52</v>
      </c>
      <c r="G12" s="68">
        <v>425.52</v>
      </c>
      <c r="H12" s="68">
        <v>425.52</v>
      </c>
      <c r="I12" s="68">
        <v>425.52</v>
      </c>
      <c r="J12" s="68" t="s">
        <v>17</v>
      </c>
      <c r="K12" s="68">
        <v>851.04</v>
      </c>
      <c r="L12" s="68">
        <v>425.52</v>
      </c>
      <c r="M12" s="68">
        <v>425.52</v>
      </c>
      <c r="N12" s="61">
        <f>SUM(B12:M12)</f>
        <v>5531.76</v>
      </c>
      <c r="O12" s="69">
        <v>5400</v>
      </c>
      <c r="P12" s="70">
        <f>N12-O12</f>
        <v>131.76000000000022</v>
      </c>
    </row>
    <row r="13" spans="1:16" ht="13.15" customHeight="1" x14ac:dyDescent="0.25">
      <c r="A13" s="2" t="s">
        <v>6</v>
      </c>
      <c r="B13" s="9"/>
      <c r="C13" s="9"/>
      <c r="D13" s="9"/>
      <c r="E13" s="9"/>
      <c r="F13" s="9">
        <v>34.979999999999997</v>
      </c>
      <c r="G13" s="9"/>
      <c r="H13" s="9">
        <v>12</v>
      </c>
      <c r="I13" s="9">
        <v>19.399999999999999</v>
      </c>
      <c r="J13" s="9">
        <v>58.49</v>
      </c>
      <c r="K13" s="9">
        <v>87.48</v>
      </c>
      <c r="L13" s="9"/>
      <c r="M13" s="9" t="s">
        <v>17</v>
      </c>
      <c r="N13" s="61">
        <f t="shared" ref="N13:N27" si="3">SUM(B13:M13)</f>
        <v>212.35000000000002</v>
      </c>
      <c r="O13" s="29">
        <v>300</v>
      </c>
      <c r="P13" s="39">
        <f t="shared" ref="P13:P27" si="4">N13-O13</f>
        <v>-87.649999999999977</v>
      </c>
    </row>
    <row r="14" spans="1:16" s="3" customFormat="1" ht="13.15" customHeight="1" x14ac:dyDescent="0.25">
      <c r="A14" s="67" t="s">
        <v>7</v>
      </c>
      <c r="B14" s="68">
        <v>72</v>
      </c>
      <c r="C14" s="68"/>
      <c r="D14" s="68"/>
      <c r="E14" s="68"/>
      <c r="F14" s="68"/>
      <c r="G14" s="68"/>
      <c r="H14" s="68" t="s">
        <v>17</v>
      </c>
      <c r="I14" s="68"/>
      <c r="J14" s="68">
        <v>232</v>
      </c>
      <c r="K14" s="68" t="s">
        <v>17</v>
      </c>
      <c r="L14" s="68"/>
      <c r="M14" s="68" t="s">
        <v>17</v>
      </c>
      <c r="N14" s="61">
        <f t="shared" si="3"/>
        <v>304</v>
      </c>
      <c r="O14" s="69">
        <v>400</v>
      </c>
      <c r="P14" s="70">
        <f t="shared" si="4"/>
        <v>-96</v>
      </c>
    </row>
    <row r="15" spans="1:16" ht="13.15" customHeight="1" x14ac:dyDescent="0.25">
      <c r="A15" s="2" t="s">
        <v>8</v>
      </c>
      <c r="B15" s="9">
        <v>5</v>
      </c>
      <c r="C15" s="9">
        <v>5</v>
      </c>
      <c r="D15" s="9">
        <v>5</v>
      </c>
      <c r="E15" s="9">
        <v>5</v>
      </c>
      <c r="F15" s="9">
        <v>5</v>
      </c>
      <c r="G15" s="9">
        <v>5</v>
      </c>
      <c r="H15" s="9">
        <v>5</v>
      </c>
      <c r="I15" s="9">
        <v>5</v>
      </c>
      <c r="J15" s="9" t="s">
        <v>17</v>
      </c>
      <c r="K15" s="9">
        <v>5</v>
      </c>
      <c r="L15" s="9">
        <v>5</v>
      </c>
      <c r="M15" s="9">
        <v>5</v>
      </c>
      <c r="N15" s="61">
        <f t="shared" si="3"/>
        <v>55</v>
      </c>
      <c r="O15" s="29">
        <v>60</v>
      </c>
      <c r="P15" s="39">
        <f t="shared" si="4"/>
        <v>-5</v>
      </c>
    </row>
    <row r="16" spans="1:16" s="3" customFormat="1" ht="13.15" customHeight="1" x14ac:dyDescent="0.25">
      <c r="A16" s="67" t="s">
        <v>35</v>
      </c>
      <c r="B16" s="68"/>
      <c r="C16" s="68">
        <v>150</v>
      </c>
      <c r="D16" s="68" t="s">
        <v>17</v>
      </c>
      <c r="E16" s="68"/>
      <c r="F16" s="68">
        <v>-150</v>
      </c>
      <c r="G16" s="68"/>
      <c r="H16" s="68"/>
      <c r="I16" s="68"/>
      <c r="J16" s="68"/>
      <c r="K16" s="68"/>
      <c r="L16" s="68"/>
      <c r="M16" s="68" t="s">
        <v>17</v>
      </c>
      <c r="N16" s="61">
        <f t="shared" si="3"/>
        <v>0</v>
      </c>
      <c r="O16" s="69">
        <v>550</v>
      </c>
      <c r="P16" s="70"/>
    </row>
    <row r="17" spans="1:16" s="7" customFormat="1" ht="13.15" customHeight="1" x14ac:dyDescent="0.25">
      <c r="A17" s="48" t="s">
        <v>9</v>
      </c>
      <c r="B17" s="10" t="s">
        <v>17</v>
      </c>
      <c r="C17" s="10">
        <v>50</v>
      </c>
      <c r="D17" s="10"/>
      <c r="E17" s="10"/>
      <c r="F17" s="10"/>
      <c r="G17" s="10"/>
      <c r="H17" s="10"/>
      <c r="I17" s="10"/>
      <c r="J17" s="10"/>
      <c r="K17" s="10"/>
      <c r="L17" s="10"/>
      <c r="M17" s="10" t="s">
        <v>17</v>
      </c>
      <c r="N17" s="61">
        <f t="shared" si="3"/>
        <v>50</v>
      </c>
      <c r="O17" s="30">
        <v>50</v>
      </c>
      <c r="P17" s="39">
        <f t="shared" si="4"/>
        <v>0</v>
      </c>
    </row>
    <row r="18" spans="1:16" s="3" customFormat="1" ht="13.15" customHeight="1" x14ac:dyDescent="0.25">
      <c r="A18" s="67" t="s">
        <v>10</v>
      </c>
      <c r="B18" s="68"/>
      <c r="C18" s="68"/>
      <c r="D18" s="68"/>
      <c r="E18" s="68">
        <v>3716</v>
      </c>
      <c r="F18" s="68" t="s">
        <v>17</v>
      </c>
      <c r="G18" s="68" t="s">
        <v>17</v>
      </c>
      <c r="H18" s="68" t="s">
        <v>17</v>
      </c>
      <c r="I18" s="68"/>
      <c r="J18" s="68"/>
      <c r="K18" s="68"/>
      <c r="L18" s="68"/>
      <c r="M18" s="68"/>
      <c r="N18" s="61">
        <f t="shared" si="3"/>
        <v>3716</v>
      </c>
      <c r="O18" s="69">
        <v>4600</v>
      </c>
      <c r="P18" s="70">
        <f t="shared" si="4"/>
        <v>-884</v>
      </c>
    </row>
    <row r="19" spans="1:16" s="7" customFormat="1" ht="13.15" customHeight="1" x14ac:dyDescent="0.25">
      <c r="A19" s="49" t="s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 t="s">
        <v>17</v>
      </c>
      <c r="N19" s="61">
        <f t="shared" si="3"/>
        <v>0</v>
      </c>
      <c r="O19" s="30" t="s">
        <v>17</v>
      </c>
      <c r="P19" s="39" t="s">
        <v>17</v>
      </c>
    </row>
    <row r="20" spans="1:16" s="3" customFormat="1" ht="13.15" customHeight="1" x14ac:dyDescent="0.25">
      <c r="A20" s="67" t="s">
        <v>12</v>
      </c>
      <c r="B20" s="68"/>
      <c r="C20" s="68"/>
      <c r="D20" s="68"/>
      <c r="E20" s="68"/>
      <c r="F20" s="68"/>
      <c r="G20" s="68">
        <v>120</v>
      </c>
      <c r="H20" s="68"/>
      <c r="I20" s="68"/>
      <c r="J20" s="68"/>
      <c r="K20" s="68"/>
      <c r="L20" s="68">
        <v>280</v>
      </c>
      <c r="M20" s="68" t="s">
        <v>17</v>
      </c>
      <c r="N20" s="61">
        <f t="shared" si="3"/>
        <v>400</v>
      </c>
      <c r="O20" s="69">
        <v>4000</v>
      </c>
      <c r="P20" s="70">
        <f t="shared" si="4"/>
        <v>-3600</v>
      </c>
    </row>
    <row r="21" spans="1:16" ht="13.15" customHeight="1" x14ac:dyDescent="0.25">
      <c r="A21" s="2" t="s">
        <v>13</v>
      </c>
      <c r="B21" s="9">
        <v>200</v>
      </c>
      <c r="C21" s="9">
        <v>200</v>
      </c>
      <c r="D21" s="9">
        <v>200</v>
      </c>
      <c r="E21" s="9">
        <v>200</v>
      </c>
      <c r="F21" s="9">
        <v>200</v>
      </c>
      <c r="G21" s="9">
        <v>200</v>
      </c>
      <c r="H21" s="9">
        <v>200</v>
      </c>
      <c r="I21" s="9">
        <v>200</v>
      </c>
      <c r="J21" s="9">
        <v>200</v>
      </c>
      <c r="K21" s="9">
        <v>200</v>
      </c>
      <c r="L21" s="9">
        <v>200</v>
      </c>
      <c r="M21" s="9">
        <v>200</v>
      </c>
      <c r="N21" s="61">
        <f t="shared" si="3"/>
        <v>2400</v>
      </c>
      <c r="O21" s="29">
        <v>2400</v>
      </c>
      <c r="P21" s="39">
        <f t="shared" si="4"/>
        <v>0</v>
      </c>
    </row>
    <row r="22" spans="1:16" s="3" customFormat="1" ht="13.15" customHeight="1" x14ac:dyDescent="0.25">
      <c r="A22" s="67" t="s">
        <v>14</v>
      </c>
      <c r="B22" s="68"/>
      <c r="C22" s="68">
        <v>365</v>
      </c>
      <c r="D22" s="68"/>
      <c r="E22" s="68"/>
      <c r="F22" s="68"/>
      <c r="G22" s="68"/>
      <c r="H22" s="68"/>
      <c r="I22" s="68"/>
      <c r="J22" s="68"/>
      <c r="K22" s="68"/>
      <c r="L22" s="68"/>
      <c r="M22" s="68" t="s">
        <v>17</v>
      </c>
      <c r="N22" s="61">
        <f t="shared" si="3"/>
        <v>365</v>
      </c>
      <c r="O22" s="69">
        <v>450</v>
      </c>
      <c r="P22" s="70">
        <f t="shared" si="4"/>
        <v>-85</v>
      </c>
    </row>
    <row r="23" spans="1:16" ht="13.15" customHeight="1" x14ac:dyDescent="0.25">
      <c r="A23" s="2" t="s">
        <v>32</v>
      </c>
      <c r="B23" s="9"/>
      <c r="C23" s="9"/>
      <c r="D23" s="9">
        <v>350</v>
      </c>
      <c r="E23" s="9" t="s">
        <v>17</v>
      </c>
      <c r="F23" s="9"/>
      <c r="G23" s="9"/>
      <c r="H23" s="9"/>
      <c r="I23" s="9"/>
      <c r="J23" s="9"/>
      <c r="K23" s="9">
        <v>249.75</v>
      </c>
      <c r="L23" s="9" t="s">
        <v>17</v>
      </c>
      <c r="M23" s="9" t="s">
        <v>17</v>
      </c>
      <c r="N23" s="61">
        <f t="shared" si="3"/>
        <v>599.75</v>
      </c>
      <c r="O23" s="29">
        <v>600</v>
      </c>
      <c r="P23" s="39">
        <f t="shared" si="4"/>
        <v>-0.25</v>
      </c>
    </row>
    <row r="24" spans="1:16" s="3" customFormat="1" ht="13.15" customHeight="1" x14ac:dyDescent="0.25">
      <c r="A24" s="67" t="s">
        <v>15</v>
      </c>
      <c r="B24" s="68" t="s">
        <v>17</v>
      </c>
      <c r="C24" s="68">
        <v>20</v>
      </c>
      <c r="D24" s="68" t="s">
        <v>17</v>
      </c>
      <c r="E24" s="68" t="s">
        <v>17</v>
      </c>
      <c r="F24" s="68" t="s">
        <v>17</v>
      </c>
      <c r="G24" s="68" t="s">
        <v>17</v>
      </c>
      <c r="H24" s="68" t="s">
        <v>17</v>
      </c>
      <c r="I24" s="68" t="s">
        <v>17</v>
      </c>
      <c r="J24" s="68" t="s">
        <v>17</v>
      </c>
      <c r="K24" s="68">
        <v>92</v>
      </c>
      <c r="L24" s="68" t="s">
        <v>17</v>
      </c>
      <c r="M24" s="68" t="s">
        <v>17</v>
      </c>
      <c r="N24" s="61">
        <f t="shared" si="3"/>
        <v>112</v>
      </c>
      <c r="O24" s="69">
        <v>1200</v>
      </c>
      <c r="P24" s="70">
        <f t="shared" si="4"/>
        <v>-1088</v>
      </c>
    </row>
    <row r="25" spans="1:16" ht="13.15" customHeight="1" x14ac:dyDescent="0.25">
      <c r="A25" s="2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 t="s">
        <v>17</v>
      </c>
      <c r="N25" s="61">
        <f t="shared" si="3"/>
        <v>0</v>
      </c>
      <c r="O25" s="29">
        <v>8000</v>
      </c>
      <c r="P25" s="39">
        <f t="shared" si="4"/>
        <v>-8000</v>
      </c>
    </row>
    <row r="26" spans="1:16" s="3" customFormat="1" ht="13.15" customHeight="1" x14ac:dyDescent="0.25">
      <c r="A26" s="67" t="s">
        <v>33</v>
      </c>
      <c r="B26" s="68"/>
      <c r="C26" s="68"/>
      <c r="D26" s="68"/>
      <c r="E26" s="68" t="s">
        <v>17</v>
      </c>
      <c r="F26" s="68">
        <v>4720</v>
      </c>
      <c r="G26" s="68"/>
      <c r="H26" s="68"/>
      <c r="I26" s="68">
        <v>737.5</v>
      </c>
      <c r="J26" s="68"/>
      <c r="K26" s="68"/>
      <c r="L26" s="68"/>
      <c r="M26" s="68" t="s">
        <v>17</v>
      </c>
      <c r="N26" s="61">
        <f t="shared" si="3"/>
        <v>5457.5</v>
      </c>
      <c r="O26" s="69">
        <v>10000</v>
      </c>
      <c r="P26" s="70">
        <f t="shared" si="4"/>
        <v>-4542.5</v>
      </c>
    </row>
    <row r="27" spans="1:16" s="3" customFormat="1" ht="13.15" customHeight="1" thickBot="1" x14ac:dyDescent="0.3">
      <c r="A27" s="44" t="s">
        <v>34</v>
      </c>
      <c r="B27" s="45" t="s">
        <v>17</v>
      </c>
      <c r="C27" s="45"/>
      <c r="D27" s="45">
        <v>16767</v>
      </c>
      <c r="E27" s="45"/>
      <c r="F27" s="45"/>
      <c r="G27" s="45"/>
      <c r="H27" s="45"/>
      <c r="I27" s="45"/>
      <c r="J27" s="45"/>
      <c r="K27" s="45"/>
      <c r="L27" s="45"/>
      <c r="M27" s="45" t="s">
        <v>17</v>
      </c>
      <c r="N27" s="61">
        <f t="shared" si="3"/>
        <v>16767</v>
      </c>
      <c r="O27" s="47">
        <v>20000</v>
      </c>
      <c r="P27" s="46">
        <f t="shared" si="4"/>
        <v>-3233</v>
      </c>
    </row>
    <row r="28" spans="1:16" s="3" customFormat="1" ht="13.9" customHeight="1" thickTop="1" thickBot="1" x14ac:dyDescent="0.3">
      <c r="A28" s="66" t="s">
        <v>18</v>
      </c>
      <c r="B28" s="71">
        <f>SUM(B12:B27)</f>
        <v>1128.04</v>
      </c>
      <c r="C28" s="71">
        <f t="shared" ref="C28:M28" si="5">SUM(C12:C27)</f>
        <v>1215.52</v>
      </c>
      <c r="D28" s="71">
        <f t="shared" si="5"/>
        <v>17747.52</v>
      </c>
      <c r="E28" s="71">
        <f t="shared" si="5"/>
        <v>4346.5200000000004</v>
      </c>
      <c r="F28" s="71">
        <f t="shared" si="5"/>
        <v>5235.5</v>
      </c>
      <c r="G28" s="71">
        <f t="shared" si="5"/>
        <v>750.52</v>
      </c>
      <c r="H28" s="71">
        <f t="shared" si="5"/>
        <v>642.52</v>
      </c>
      <c r="I28" s="71">
        <f t="shared" si="5"/>
        <v>1387.42</v>
      </c>
      <c r="J28" s="71">
        <f t="shared" si="5"/>
        <v>490.49</v>
      </c>
      <c r="K28" s="71">
        <f t="shared" si="5"/>
        <v>1485.27</v>
      </c>
      <c r="L28" s="71">
        <f t="shared" si="5"/>
        <v>910.52</v>
      </c>
      <c r="M28" s="71">
        <f t="shared" si="5"/>
        <v>630.52</v>
      </c>
      <c r="N28" s="72">
        <f>SUM(N12:N27)</f>
        <v>35970.36</v>
      </c>
      <c r="O28" s="73">
        <f>SUM(O12:O27)</f>
        <v>58010</v>
      </c>
      <c r="P28" s="74">
        <f>N28-O28</f>
        <v>-22039.64</v>
      </c>
    </row>
    <row r="29" spans="1:16" ht="15" customHeight="1" thickTop="1" thickBot="1" x14ac:dyDescent="0.3">
      <c r="A29" s="41" t="s">
        <v>19</v>
      </c>
      <c r="B29" s="42">
        <f t="shared" ref="B29:L29" si="6">B8-B28</f>
        <v>40627.800000000003</v>
      </c>
      <c r="C29" s="42">
        <f t="shared" si="6"/>
        <v>39858.960000000006</v>
      </c>
      <c r="D29" s="42">
        <f t="shared" si="6"/>
        <v>22113.130000000008</v>
      </c>
      <c r="E29" s="42">
        <f t="shared" si="6"/>
        <v>17768.240000000009</v>
      </c>
      <c r="F29" s="42">
        <f t="shared" si="6"/>
        <v>13348.660000000007</v>
      </c>
      <c r="G29" s="42">
        <f t="shared" si="6"/>
        <v>12598.800000000007</v>
      </c>
      <c r="H29" s="42">
        <f t="shared" si="6"/>
        <v>15316.810000000007</v>
      </c>
      <c r="I29" s="42">
        <f t="shared" si="6"/>
        <v>13930.050000000007</v>
      </c>
      <c r="J29" s="42">
        <f t="shared" si="6"/>
        <v>13725.160000000007</v>
      </c>
      <c r="K29" s="42">
        <f t="shared" si="6"/>
        <v>27915.960000000006</v>
      </c>
      <c r="L29" s="42">
        <f t="shared" si="6"/>
        <v>37058.360000000008</v>
      </c>
      <c r="M29" s="42">
        <f>M8-M28</f>
        <v>37985.950000000012</v>
      </c>
      <c r="N29" s="12"/>
      <c r="O29" s="43"/>
      <c r="P29" s="11"/>
    </row>
    <row r="30" spans="1:16" ht="15.75" thickBot="1" x14ac:dyDescent="0.3"/>
    <row r="31" spans="1:16" ht="16.5" thickTop="1" thickBot="1" x14ac:dyDescent="0.3">
      <c r="A31" s="75" t="s">
        <v>17</v>
      </c>
      <c r="B31" s="78" t="s">
        <v>37</v>
      </c>
      <c r="C31" s="79"/>
      <c r="D31" s="15">
        <v>166543.84</v>
      </c>
      <c r="G31" s="86" t="s">
        <v>24</v>
      </c>
      <c r="H31" s="86"/>
      <c r="I31" s="18">
        <f>B3</f>
        <v>40074.120000000003</v>
      </c>
      <c r="K31" s="50"/>
      <c r="L31" s="90"/>
      <c r="M31" s="90"/>
      <c r="N31" s="51"/>
    </row>
    <row r="32" spans="1:16" ht="15.75" thickBot="1" x14ac:dyDescent="0.3">
      <c r="B32" s="80" t="s">
        <v>21</v>
      </c>
      <c r="C32" s="81"/>
      <c r="D32" s="16">
        <v>656.51</v>
      </c>
      <c r="G32" s="87" t="s">
        <v>25</v>
      </c>
      <c r="H32" s="87"/>
      <c r="I32" s="19">
        <f>N8</f>
        <v>33882.19</v>
      </c>
      <c r="K32" s="50"/>
      <c r="L32" s="91"/>
      <c r="M32" s="91"/>
      <c r="N32" s="51"/>
    </row>
    <row r="33" spans="2:14" ht="15.75" thickBot="1" x14ac:dyDescent="0.3">
      <c r="B33" s="82" t="s">
        <v>22</v>
      </c>
      <c r="C33" s="83"/>
      <c r="D33" s="16" t="s">
        <v>17</v>
      </c>
      <c r="G33" s="88" t="s">
        <v>26</v>
      </c>
      <c r="H33" s="88"/>
      <c r="I33" s="19">
        <f>N28</f>
        <v>35970.36</v>
      </c>
      <c r="K33" s="50"/>
      <c r="L33" s="90"/>
      <c r="M33" s="90"/>
      <c r="N33" s="51"/>
    </row>
    <row r="34" spans="2:14" ht="15.75" thickBot="1" x14ac:dyDescent="0.3">
      <c r="B34" s="84" t="s">
        <v>23</v>
      </c>
      <c r="C34" s="85"/>
      <c r="D34" s="17">
        <v>167200.35</v>
      </c>
      <c r="G34" s="89" t="s">
        <v>27</v>
      </c>
      <c r="H34" s="89"/>
      <c r="I34" s="20">
        <f>SUM(I31, I32, -I33)</f>
        <v>37985.949999999997</v>
      </c>
      <c r="K34" s="50"/>
      <c r="L34" s="91"/>
      <c r="M34" s="91"/>
      <c r="N34" s="51"/>
    </row>
    <row r="35" spans="2:14" ht="15.75" thickTop="1" x14ac:dyDescent="0.25"/>
    <row r="36" spans="2:14" x14ac:dyDescent="0.25">
      <c r="B36" s="1" t="s">
        <v>17</v>
      </c>
    </row>
  </sheetData>
  <mergeCells count="13">
    <mergeCell ref="A1:O1"/>
    <mergeCell ref="B31:C31"/>
    <mergeCell ref="B32:C32"/>
    <mergeCell ref="B33:C33"/>
    <mergeCell ref="B34:C34"/>
    <mergeCell ref="G31:H31"/>
    <mergeCell ref="G32:H32"/>
    <mergeCell ref="G33:H33"/>
    <mergeCell ref="G34:H34"/>
    <mergeCell ref="L31:M31"/>
    <mergeCell ref="L32:M32"/>
    <mergeCell ref="L33:M33"/>
    <mergeCell ref="L34:M34"/>
  </mergeCells>
  <pageMargins left="0.25" right="0.25" top="0.75" bottom="0.75" header="0.3" footer="0.3"/>
  <pageSetup paperSize="5" scale="84" orientation="landscape" r:id="rId1"/>
  <ignoredErrors>
    <ignoredError sqref="B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MURRAY Echo</cp:lastModifiedBy>
  <cp:lastPrinted>2022-10-22T15:52:11Z</cp:lastPrinted>
  <dcterms:created xsi:type="dcterms:W3CDTF">2016-09-21T04:05:57Z</dcterms:created>
  <dcterms:modified xsi:type="dcterms:W3CDTF">2022-10-22T15:54:36Z</dcterms:modified>
</cp:coreProperties>
</file>